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580" windowHeight="67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<sst xmlns="http://schemas.openxmlformats.org/spreadsheetml/2006/main" count="28" uniqueCount="22">
  <si>
    <t>Ajustes talla bici</t>
  </si>
  <si>
    <t>Altura</t>
  </si>
  <si>
    <t>Entrepierna</t>
  </si>
  <si>
    <t>Talla de pie</t>
  </si>
  <si>
    <t>Talla</t>
  </si>
  <si>
    <t>Paticorto</t>
  </si>
  <si>
    <t>A una talla inferior.</t>
  </si>
  <si>
    <t>A una talla superior.</t>
  </si>
  <si>
    <t>Tronco pequeño</t>
  </si>
  <si>
    <t>Patilargo</t>
  </si>
  <si>
    <t>Tronco grande</t>
  </si>
  <si>
    <t>Alturan Normalizada</t>
  </si>
  <si>
    <t>Compensación de la talla repecto a una altura normalizada (en función de la entrepierna)</t>
  </si>
  <si>
    <t>mm</t>
  </si>
  <si>
    <t>cm</t>
  </si>
  <si>
    <t>Alt. Normalizada</t>
  </si>
  <si>
    <t>Altura del sillín (A)</t>
  </si>
  <si>
    <t>Avance del sillín (B)</t>
  </si>
  <si>
    <t>Longitud Potencia (D)</t>
  </si>
  <si>
    <t>Medida Biela (F)</t>
  </si>
  <si>
    <t xml:space="preserve">Caída del manillar C </t>
  </si>
  <si>
    <t>Compensación de la talla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</si>
</sst>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2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3" borderId="0" xfId="0" applyFont="1" applyFill="1" applyAlignment="1" applyProtection="1">
      <alignment/>
      <protection/>
    </xf>
    <xf numFmtId="0" fontId="1" fillId="4" borderId="0" xfId="0" applyFont="1" applyFill="1" applyAlignment="1" applyProtection="1">
      <alignment/>
      <protection/>
    </xf>
    <xf numFmtId="164" fontId="1" fillId="3" borderId="0" xfId="0" applyNumberFormat="1" applyFont="1" applyFill="1" applyAlignment="1" applyProtection="1">
      <alignment/>
      <protection/>
    </xf>
    <xf numFmtId="2" fontId="1" fillId="3" borderId="0" xfId="0" applyNumberFormat="1" applyFont="1" applyFill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" fontId="1" fillId="0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2" fontId="0" fillId="0" borderId="0" xfId="0" applyNumberFormat="1" applyFill="1" applyAlignment="1" applyProtection="1">
      <alignment/>
      <protection hidden="1"/>
    </xf>
    <xf numFmtId="2" fontId="1" fillId="3" borderId="0" xfId="0" applyNumberFormat="1" applyFont="1" applyFill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238125</xdr:colOff>
      <xdr:row>2</xdr:row>
      <xdr:rowOff>66675</xdr:rowOff>
    </xdr:from>
    <xdr:to>
      <xdr:col>11</xdr:col>
      <xdr:colOff>466725</xdr:colOff>
      <xdr:row>21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390525"/>
          <a:ext cx="5648325" cy="3095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7"/>
  <sheetViews>
    <sheetView tabSelected="1" workbookViewId="0" topLeftCell="A1">
      <selection activeCell="C4" sqref="C4"/>
    </sheetView>
  </sheetViews>
  <sheetFormatPr defaultColWidth="11.421875" defaultRowHeight="12.75"/>
  <cols>
    <col min="1" max="1" width="8.00390625" style="2" customWidth="1"/>
    <col min="2" max="2" width="20.8515625" style="2" customWidth="1"/>
    <col min="3" max="4" width="14.140625" style="2" customWidth="1"/>
    <col min="5" max="7" width="11.421875" style="2" customWidth="1"/>
    <col min="8" max="8" width="12.7109375" style="2" bestFit="1" customWidth="1"/>
    <col min="9" max="16384" width="11.421875" style="2" customWidth="1"/>
  </cols>
  <sheetData>
    <row r="2" ht="12.75">
      <c r="B2" s="2" t="s">
        <v>0</v>
      </c>
    </row>
    <row r="3" ht="12.75"/>
    <row r="4" spans="2:4" ht="12.75">
      <c r="B4" s="3" t="s">
        <v>1</v>
      </c>
      <c r="C4" s="1">
        <v>190</v>
      </c>
      <c r="D4" s="2" t="s">
        <v>14</v>
      </c>
    </row>
    <row r="5" spans="2:4" ht="12.75">
      <c r="B5" s="3" t="s">
        <v>2</v>
      </c>
      <c r="C5" s="1">
        <v>95</v>
      </c>
      <c r="D5" s="2" t="s">
        <v>14</v>
      </c>
    </row>
    <row r="6" spans="2:3" ht="12.75">
      <c r="B6" s="3" t="s">
        <v>3</v>
      </c>
      <c r="C6" s="1">
        <v>47</v>
      </c>
    </row>
    <row r="7" ht="12.75"/>
    <row r="8" ht="12.75"/>
    <row r="9" spans="2:4" ht="12.75">
      <c r="B9" s="3" t="s">
        <v>4</v>
      </c>
      <c r="C9" s="4">
        <f>C5*0.66</f>
        <v>62.7</v>
      </c>
      <c r="D9" s="2" t="s">
        <v>14</v>
      </c>
    </row>
    <row r="10" ht="12.75"/>
    <row r="11" spans="2:4" ht="12.75">
      <c r="B11" s="3" t="s">
        <v>21</v>
      </c>
      <c r="D11" s="5" t="str">
        <f>IF(C4&gt;D70,"Una talla más","Una talla menos")</f>
        <v>Una talla menos</v>
      </c>
    </row>
    <row r="12" spans="2:4" ht="12.75">
      <c r="B12" s="3"/>
      <c r="D12" s="9"/>
    </row>
    <row r="13" spans="3:4" ht="12.75">
      <c r="C13" s="2" t="s">
        <v>15</v>
      </c>
      <c r="D13" s="10">
        <f>J74+((C9-I74)/(I75-I74)*(J75-J74))</f>
        <v>194.16666666666666</v>
      </c>
    </row>
    <row r="14" ht="12.75"/>
    <row r="15" spans="2:4" ht="12.75">
      <c r="B15" s="3" t="s">
        <v>16</v>
      </c>
      <c r="C15" s="6">
        <f>C5*0.885</f>
        <v>84.075</v>
      </c>
      <c r="D15" s="2" t="s">
        <v>14</v>
      </c>
    </row>
    <row r="16" spans="2:4" ht="12.75">
      <c r="B16" s="3" t="s">
        <v>17</v>
      </c>
      <c r="C16" s="7">
        <f>I43+((C5-H43)/(H44-H43)*(I44-I43))</f>
        <v>8.992857142857144</v>
      </c>
      <c r="D16" s="2" t="s">
        <v>14</v>
      </c>
    </row>
    <row r="17" spans="2:4" ht="12.75">
      <c r="B17" s="3" t="s">
        <v>20</v>
      </c>
      <c r="C17" s="7">
        <f>I52+((C15-H52)/(H53-H52)*(I53-I52))</f>
        <v>9.73409090909091</v>
      </c>
      <c r="D17" s="2" t="s">
        <v>14</v>
      </c>
    </row>
    <row r="18" spans="2:4" ht="12.75">
      <c r="B18" s="3" t="s">
        <v>18</v>
      </c>
      <c r="C18" s="7">
        <f>I61+((C5-H61)/(H62-H61)*(I62-I61))</f>
        <v>65.8</v>
      </c>
      <c r="D18" s="2" t="s">
        <v>14</v>
      </c>
    </row>
    <row r="19" spans="2:3" ht="12.75">
      <c r="B19" s="3"/>
      <c r="C19" s="8"/>
    </row>
    <row r="20" spans="2:4" ht="12.75">
      <c r="B20" s="3" t="s">
        <v>19</v>
      </c>
      <c r="C20" s="7">
        <f>(((C5*1.5)+C6)*0.279486)+125.9586</f>
        <v>178.921197</v>
      </c>
      <c r="D20" s="2" t="s">
        <v>13</v>
      </c>
    </row>
    <row r="21" spans="2:3" ht="12.75">
      <c r="B21" s="3"/>
      <c r="C21" s="8"/>
    </row>
    <row r="22" spans="2:3" ht="12.75">
      <c r="B22" s="3"/>
      <c r="C22" s="8"/>
    </row>
    <row r="23" spans="2:3" ht="12.75">
      <c r="B23" s="3"/>
      <c r="C23" s="8"/>
    </row>
    <row r="24" spans="2:3" ht="12.75">
      <c r="B24" s="3"/>
      <c r="C24" s="8"/>
    </row>
    <row r="25" spans="2:3" ht="12.75">
      <c r="B25" s="3"/>
      <c r="C25" s="8"/>
    </row>
    <row r="26" spans="2:3" ht="12.75">
      <c r="B26" s="3"/>
      <c r="C26" s="8"/>
    </row>
    <row r="27" spans="2:3" ht="12.75">
      <c r="B27" s="3"/>
      <c r="C27" s="8"/>
    </row>
    <row r="28" spans="2:3" ht="12.75">
      <c r="B28" s="3"/>
      <c r="C28" s="8"/>
    </row>
    <row r="29" spans="2:3" ht="12.75">
      <c r="B29" s="3"/>
      <c r="C29" s="8"/>
    </row>
    <row r="30" spans="2:3" ht="12.75">
      <c r="B30" s="3"/>
      <c r="C30" s="8"/>
    </row>
    <row r="31" spans="2:3" ht="12.75">
      <c r="B31" s="3"/>
      <c r="C31" s="8"/>
    </row>
    <row r="32" spans="2:3" ht="12.75">
      <c r="B32" s="3"/>
      <c r="C32" s="8"/>
    </row>
    <row r="33" spans="2:3" ht="12.75">
      <c r="B33" s="3"/>
      <c r="C33" s="8"/>
    </row>
    <row r="34" spans="2:3" ht="12.75">
      <c r="B34" s="3"/>
      <c r="C34" s="8"/>
    </row>
    <row r="35" spans="2:3" ht="12.75">
      <c r="B35" s="3"/>
      <c r="C35" s="8"/>
    </row>
    <row r="36" spans="2:3" ht="12.75">
      <c r="B36" s="3"/>
      <c r="C36" s="8"/>
    </row>
    <row r="37" spans="2:3" ht="12.75">
      <c r="B37" s="3"/>
      <c r="C37" s="8"/>
    </row>
    <row r="38" spans="2:3" ht="12.75">
      <c r="B38" s="3"/>
      <c r="C38" s="8"/>
    </row>
    <row r="40" spans="1:10" ht="12.75">
      <c r="A40" s="11"/>
      <c r="B40" s="11"/>
      <c r="C40" s="11"/>
      <c r="D40" s="11"/>
      <c r="E40" s="11"/>
      <c r="F40" s="11"/>
      <c r="G40" s="11"/>
      <c r="H40" s="11"/>
      <c r="I40" s="11"/>
      <c r="J40" s="11"/>
    </row>
    <row r="41" spans="1:10" ht="12.75">
      <c r="A41" s="11"/>
      <c r="B41" s="11"/>
      <c r="C41" s="11"/>
      <c r="D41" s="11"/>
      <c r="E41" s="11"/>
      <c r="F41" s="11"/>
      <c r="G41" s="11"/>
      <c r="H41" s="11"/>
      <c r="I41" s="11"/>
      <c r="J41" s="11"/>
    </row>
    <row r="42" spans="1:10" ht="12.75">
      <c r="A42" s="11"/>
      <c r="B42" s="11"/>
      <c r="C42" s="11">
        <v>75.5</v>
      </c>
      <c r="D42" s="11">
        <v>4.9</v>
      </c>
      <c r="E42" s="11"/>
      <c r="F42" s="12">
        <f>D42+((C5-C42)/(C43-C42)*(D43-D42))</f>
        <v>10.2625</v>
      </c>
      <c r="G42" s="11"/>
      <c r="H42" s="11">
        <f>MATCH(C5,C42:C46,1)</f>
        <v>5</v>
      </c>
      <c r="I42" s="11"/>
      <c r="J42" s="11"/>
    </row>
    <row r="43" spans="1:10" ht="12.75">
      <c r="A43" s="11"/>
      <c r="B43" s="11"/>
      <c r="C43" s="11">
        <v>79.5</v>
      </c>
      <c r="D43" s="11">
        <v>6</v>
      </c>
      <c r="E43" s="11"/>
      <c r="F43" s="12">
        <f>D43+((C5-C43)/(C44-C43)*(D44-D43))</f>
        <v>9.875</v>
      </c>
      <c r="G43" s="11"/>
      <c r="H43" s="11">
        <f>INDEX(C42:D46,H42,1)</f>
        <v>91</v>
      </c>
      <c r="I43" s="11">
        <f>INDEX(C42:D46,H42,2)</f>
        <v>8.25</v>
      </c>
      <c r="J43" s="11"/>
    </row>
    <row r="44" spans="1:10" ht="12.75">
      <c r="A44" s="11"/>
      <c r="B44" s="11"/>
      <c r="C44" s="11">
        <v>83.5</v>
      </c>
      <c r="D44" s="11">
        <v>7</v>
      </c>
      <c r="E44" s="11"/>
      <c r="F44" s="13">
        <f>D44+((C5-C44)/(C45-C44)*(D45-D44))</f>
        <v>8.4375</v>
      </c>
      <c r="G44" s="11"/>
      <c r="H44" s="11">
        <f>INDEX(C42:D47,H42+1,1)</f>
        <v>94.5</v>
      </c>
      <c r="I44" s="11">
        <f>INDEX(C42:D47,H42+1,2)</f>
        <v>8.9</v>
      </c>
      <c r="J44" s="11"/>
    </row>
    <row r="45" spans="1:10" ht="12.75">
      <c r="A45" s="11"/>
      <c r="B45" s="11"/>
      <c r="C45" s="11">
        <v>87.5</v>
      </c>
      <c r="D45" s="11">
        <v>7.5</v>
      </c>
      <c r="E45" s="11"/>
      <c r="F45" s="12">
        <f>D45+((C5-C45)/(C46-C45)*(D46-D45))</f>
        <v>9.107142857142858</v>
      </c>
      <c r="G45" s="11"/>
      <c r="H45" s="11"/>
      <c r="I45" s="11"/>
      <c r="J45" s="11"/>
    </row>
    <row r="46" spans="1:10" ht="12.75">
      <c r="A46" s="11"/>
      <c r="B46" s="11"/>
      <c r="C46" s="11">
        <v>91</v>
      </c>
      <c r="D46" s="11">
        <v>8.25</v>
      </c>
      <c r="E46" s="11"/>
      <c r="F46" s="12">
        <f>D46+((C5-C46)/(C47-C46)*(D47-D46))</f>
        <v>8.992857142857144</v>
      </c>
      <c r="G46" s="11"/>
      <c r="H46" s="11"/>
      <c r="I46" s="11"/>
      <c r="J46" s="11"/>
    </row>
    <row r="47" spans="1:10" ht="12.75">
      <c r="A47" s="11"/>
      <c r="B47" s="11"/>
      <c r="C47" s="11">
        <v>94.5</v>
      </c>
      <c r="D47" s="11">
        <v>8.9</v>
      </c>
      <c r="E47" s="11"/>
      <c r="F47" s="11"/>
      <c r="G47" s="11"/>
      <c r="H47" s="11"/>
      <c r="I47" s="11"/>
      <c r="J47" s="11"/>
    </row>
    <row r="48" spans="1:10" ht="12.75">
      <c r="A48" s="11"/>
      <c r="B48" s="11"/>
      <c r="C48" s="11"/>
      <c r="D48" s="11"/>
      <c r="E48" s="11"/>
      <c r="F48" s="11"/>
      <c r="G48" s="11"/>
      <c r="H48" s="11"/>
      <c r="I48" s="11"/>
      <c r="J48" s="11"/>
    </row>
    <row r="49" spans="1:10" ht="12.75">
      <c r="A49" s="11"/>
      <c r="B49" s="11"/>
      <c r="C49" s="11"/>
      <c r="D49" s="11"/>
      <c r="E49" s="11"/>
      <c r="F49" s="11"/>
      <c r="G49" s="11"/>
      <c r="H49" s="11"/>
      <c r="I49" s="11"/>
      <c r="J49" s="11"/>
    </row>
    <row r="50" spans="1:10" ht="12.75">
      <c r="A50" s="11"/>
      <c r="B50" s="11"/>
      <c r="C50" s="11"/>
      <c r="D50" s="11"/>
      <c r="E50" s="11"/>
      <c r="F50" s="11"/>
      <c r="G50" s="11"/>
      <c r="H50" s="11"/>
      <c r="I50" s="11"/>
      <c r="J50" s="11"/>
    </row>
    <row r="51" spans="1:10" ht="12.75">
      <c r="A51" s="11"/>
      <c r="B51" s="11"/>
      <c r="C51" s="11">
        <v>66.5</v>
      </c>
      <c r="D51" s="11">
        <v>5.5</v>
      </c>
      <c r="E51" s="11"/>
      <c r="F51" s="12">
        <f>D51+((C15-C51)/(C52-C51)*(D52-D51))</f>
        <v>9.89375</v>
      </c>
      <c r="G51" s="11"/>
      <c r="H51" s="11">
        <f>MATCH(C15,C51:C55,1)</f>
        <v>5</v>
      </c>
      <c r="I51" s="11"/>
      <c r="J51" s="11"/>
    </row>
    <row r="52" spans="1:10" ht="12.75">
      <c r="A52" s="11"/>
      <c r="B52" s="11"/>
      <c r="C52" s="11">
        <v>70.5</v>
      </c>
      <c r="D52" s="11">
        <v>6.5</v>
      </c>
      <c r="E52" s="11"/>
      <c r="F52" s="12">
        <f>D52+((C15-C52)/(C53-C52)*(D53-D52))</f>
        <v>9.89375</v>
      </c>
      <c r="G52" s="11"/>
      <c r="H52" s="11">
        <f>INDEX(C51:D55,H51,1)</f>
        <v>81.5</v>
      </c>
      <c r="I52" s="11">
        <f>INDEX(C51:D55,H51,2)</f>
        <v>9.5</v>
      </c>
      <c r="J52" s="11"/>
    </row>
    <row r="53" spans="1:10" ht="12.75">
      <c r="A53" s="11"/>
      <c r="B53" s="11"/>
      <c r="C53" s="11">
        <v>74.5</v>
      </c>
      <c r="D53" s="11">
        <v>7.5</v>
      </c>
      <c r="E53" s="11"/>
      <c r="F53" s="13">
        <f>D53+((C15-C53)/(C54-C53)*(D54-D53))</f>
        <v>9.89375</v>
      </c>
      <c r="G53" s="11"/>
      <c r="H53" s="11">
        <f>INDEX(C51:D56,H51+1,1)</f>
        <v>92.5</v>
      </c>
      <c r="I53" s="11">
        <f>INDEX(C51:D56,H51+1,2)</f>
        <v>10.5</v>
      </c>
      <c r="J53" s="11"/>
    </row>
    <row r="54" spans="1:10" ht="12.75">
      <c r="A54" s="11"/>
      <c r="B54" s="11"/>
      <c r="C54" s="11">
        <v>78.5</v>
      </c>
      <c r="D54" s="11">
        <v>8.5</v>
      </c>
      <c r="E54" s="11"/>
      <c r="F54" s="12">
        <f>D54+((C15-C54)/(C55-C54)*(D55-D54))</f>
        <v>10.358333333333334</v>
      </c>
      <c r="G54" s="11"/>
      <c r="H54" s="11"/>
      <c r="I54" s="11"/>
      <c r="J54" s="11"/>
    </row>
    <row r="55" spans="1:10" ht="12.75">
      <c r="A55" s="11"/>
      <c r="B55" s="11"/>
      <c r="C55" s="11">
        <v>81.5</v>
      </c>
      <c r="D55" s="11">
        <v>9.5</v>
      </c>
      <c r="E55" s="11"/>
      <c r="F55" s="12">
        <f>D55+((C15-C55)/(C56-C55)*(D56-D55))</f>
        <v>9.73409090909091</v>
      </c>
      <c r="G55" s="11"/>
      <c r="H55" s="11"/>
      <c r="I55" s="11"/>
      <c r="J55" s="11"/>
    </row>
    <row r="56" spans="1:10" ht="12.75">
      <c r="A56" s="11"/>
      <c r="B56" s="11"/>
      <c r="C56" s="11">
        <v>92.5</v>
      </c>
      <c r="D56" s="11">
        <v>10.5</v>
      </c>
      <c r="E56" s="11"/>
      <c r="F56" s="11"/>
      <c r="G56" s="11"/>
      <c r="H56" s="11"/>
      <c r="I56" s="11"/>
      <c r="J56" s="11"/>
    </row>
    <row r="57" spans="1:10" ht="12.75">
      <c r="A57" s="11"/>
      <c r="B57" s="11"/>
      <c r="C57" s="11"/>
      <c r="D57" s="11"/>
      <c r="E57" s="11"/>
      <c r="F57" s="11"/>
      <c r="G57" s="11"/>
      <c r="H57" s="11"/>
      <c r="I57" s="11"/>
      <c r="J57" s="11"/>
    </row>
    <row r="58" spans="1:10" ht="12.75">
      <c r="A58" s="11"/>
      <c r="B58" s="11"/>
      <c r="C58" s="11"/>
      <c r="D58" s="11"/>
      <c r="E58" s="11"/>
      <c r="F58" s="11"/>
      <c r="G58" s="11"/>
      <c r="H58" s="11"/>
      <c r="I58" s="11"/>
      <c r="J58" s="11"/>
    </row>
    <row r="59" spans="1:10" ht="12.75">
      <c r="A59" s="11"/>
      <c r="B59" s="11"/>
      <c r="C59" s="11"/>
      <c r="D59" s="11"/>
      <c r="E59" s="11"/>
      <c r="F59" s="11"/>
      <c r="G59" s="11"/>
      <c r="H59" s="11"/>
      <c r="I59" s="11"/>
      <c r="J59" s="11"/>
    </row>
    <row r="60" spans="1:10" ht="12.75">
      <c r="A60" s="11"/>
      <c r="B60" s="11"/>
      <c r="C60" s="11">
        <v>75.5</v>
      </c>
      <c r="D60" s="11">
        <v>48</v>
      </c>
      <c r="E60" s="11"/>
      <c r="F60" s="12">
        <f>D60+((C5-C60)/(C61-C60)*(D61-D60))</f>
        <v>65.0625</v>
      </c>
      <c r="G60" s="11"/>
      <c r="H60" s="11">
        <f>MATCH(C5,C60:C64,1)</f>
        <v>5</v>
      </c>
      <c r="I60" s="11"/>
      <c r="J60" s="11"/>
    </row>
    <row r="61" spans="1:10" ht="12.75">
      <c r="A61" s="11"/>
      <c r="B61" s="11"/>
      <c r="C61" s="11">
        <v>79.5</v>
      </c>
      <c r="D61" s="11">
        <v>51.5</v>
      </c>
      <c r="E61" s="11"/>
      <c r="F61" s="12">
        <f>D61+((C5-C61)/(C62-C61)*(D62-D61))</f>
        <v>63.55555555555556</v>
      </c>
      <c r="G61" s="11"/>
      <c r="H61" s="11">
        <f>INDEX(C60:D64,H60,1)</f>
        <v>91</v>
      </c>
      <c r="I61" s="11">
        <f>INDEX(C60:D64,H60,2)</f>
        <v>61</v>
      </c>
      <c r="J61" s="11"/>
    </row>
    <row r="62" spans="1:10" ht="12.75">
      <c r="A62" s="11"/>
      <c r="B62" s="11"/>
      <c r="C62" s="11">
        <v>84</v>
      </c>
      <c r="D62" s="11">
        <v>55</v>
      </c>
      <c r="E62" s="11"/>
      <c r="F62" s="13">
        <f>D62+((C5-C62)/(C63-C62)*(D63-D62))</f>
        <v>63.25</v>
      </c>
      <c r="G62" s="11"/>
      <c r="H62" s="11">
        <f>INDEX(C60:D65,H60+1,1)</f>
        <v>93.5</v>
      </c>
      <c r="I62" s="11">
        <f>INDEX(C60:D65,H60+1,2)</f>
        <v>64</v>
      </c>
      <c r="J62" s="11"/>
    </row>
    <row r="63" spans="1:10" ht="12.75">
      <c r="A63" s="11"/>
      <c r="B63" s="11"/>
      <c r="C63" s="11">
        <v>88</v>
      </c>
      <c r="D63" s="11">
        <v>58</v>
      </c>
      <c r="E63" s="11"/>
      <c r="F63" s="12">
        <f>D63+((C5-C63)/(C64-C63)*(D64-D63))</f>
        <v>65</v>
      </c>
      <c r="G63" s="11"/>
      <c r="H63" s="11"/>
      <c r="I63" s="11"/>
      <c r="J63" s="11"/>
    </row>
    <row r="64" spans="1:10" ht="12.75">
      <c r="A64" s="11"/>
      <c r="B64" s="11"/>
      <c r="C64" s="11">
        <v>91</v>
      </c>
      <c r="D64" s="11">
        <v>61</v>
      </c>
      <c r="E64" s="11"/>
      <c r="F64" s="12">
        <f>D64+((C5-C64)/(C65-C64)*(D65-D64))</f>
        <v>65.8</v>
      </c>
      <c r="G64" s="11"/>
      <c r="H64" s="11"/>
      <c r="I64" s="11"/>
      <c r="J64" s="11"/>
    </row>
    <row r="65" spans="1:10" ht="12.75">
      <c r="A65" s="11"/>
      <c r="B65" s="11"/>
      <c r="C65" s="11">
        <v>93.5</v>
      </c>
      <c r="D65" s="11">
        <v>64</v>
      </c>
      <c r="E65" s="11"/>
      <c r="F65" s="11"/>
      <c r="G65" s="11"/>
      <c r="H65" s="11"/>
      <c r="I65" s="11"/>
      <c r="J65" s="11"/>
    </row>
    <row r="66" spans="1:10" ht="12.75">
      <c r="A66" s="11"/>
      <c r="B66" s="11"/>
      <c r="C66" s="11"/>
      <c r="D66" s="11"/>
      <c r="E66" s="11"/>
      <c r="F66" s="11"/>
      <c r="G66" s="11"/>
      <c r="H66" s="11"/>
      <c r="I66" s="11"/>
      <c r="J66" s="11"/>
    </row>
    <row r="67" spans="1:10" ht="12.75">
      <c r="A67" s="11"/>
      <c r="B67" s="11"/>
      <c r="C67" s="11"/>
      <c r="D67" s="11"/>
      <c r="E67" s="11"/>
      <c r="F67" s="11"/>
      <c r="G67" s="11"/>
      <c r="H67" s="11"/>
      <c r="I67" s="11"/>
      <c r="J67" s="11"/>
    </row>
    <row r="68" spans="1:10" ht="12.75">
      <c r="A68" s="11"/>
      <c r="B68" s="11" t="s">
        <v>12</v>
      </c>
      <c r="C68" s="11"/>
      <c r="D68" s="11"/>
      <c r="E68" s="11"/>
      <c r="F68" s="11"/>
      <c r="G68" s="11"/>
      <c r="H68" s="11"/>
      <c r="I68" s="11"/>
      <c r="J68" s="11"/>
    </row>
    <row r="69" spans="1:10" ht="12.75">
      <c r="A69" s="11"/>
      <c r="B69" s="11"/>
      <c r="C69" s="11"/>
      <c r="D69" s="11"/>
      <c r="E69" s="11"/>
      <c r="F69" s="11"/>
      <c r="G69" s="11"/>
      <c r="H69" s="11"/>
      <c r="I69" s="11"/>
      <c r="J69" s="11"/>
    </row>
    <row r="70" spans="1:10" ht="12.75">
      <c r="A70" s="11"/>
      <c r="B70" s="11" t="s">
        <v>11</v>
      </c>
      <c r="C70" s="11"/>
      <c r="D70" s="14">
        <f>J74+((C9-I74)/(I75-I74)*(J75-J74))</f>
        <v>194.16666666666666</v>
      </c>
      <c r="E70" s="11"/>
      <c r="F70" s="11"/>
      <c r="G70" s="11"/>
      <c r="H70" s="11"/>
      <c r="I70" s="11"/>
      <c r="J70" s="11"/>
    </row>
    <row r="71" spans="1:10" ht="12.75">
      <c r="A71" s="11"/>
      <c r="B71" s="11"/>
      <c r="C71" s="11"/>
      <c r="D71" s="11"/>
      <c r="E71" s="11"/>
      <c r="F71" s="11"/>
      <c r="G71" s="11"/>
      <c r="H71" s="11"/>
      <c r="I71" s="11"/>
      <c r="J71" s="11"/>
    </row>
    <row r="72" spans="1:10" ht="12.75">
      <c r="A72" s="11"/>
      <c r="B72" s="11">
        <f aca="true" t="shared" si="0" ref="B72:B79">D72*0.66</f>
        <v>50.160000000000004</v>
      </c>
      <c r="C72" s="11">
        <v>162.5</v>
      </c>
      <c r="D72" s="11">
        <v>76</v>
      </c>
      <c r="E72" s="11"/>
      <c r="F72" s="11"/>
      <c r="G72" s="11"/>
      <c r="H72" s="11"/>
      <c r="I72" s="11"/>
      <c r="J72" s="11"/>
    </row>
    <row r="73" spans="1:10" ht="12.75">
      <c r="A73" s="11"/>
      <c r="B73" s="11">
        <f t="shared" si="0"/>
        <v>52.14</v>
      </c>
      <c r="C73" s="11">
        <v>167.5</v>
      </c>
      <c r="D73" s="11">
        <v>79</v>
      </c>
      <c r="E73" s="11"/>
      <c r="F73" s="11"/>
      <c r="G73" s="11"/>
      <c r="H73" s="11"/>
      <c r="I73" s="11">
        <f>MATCH(C4,C72:C78,1)</f>
        <v>6</v>
      </c>
      <c r="J73" s="11"/>
    </row>
    <row r="74" spans="1:10" ht="12.75">
      <c r="A74" s="11"/>
      <c r="B74" s="11">
        <f t="shared" si="0"/>
        <v>54.120000000000005</v>
      </c>
      <c r="C74" s="11">
        <v>172.5</v>
      </c>
      <c r="D74" s="11">
        <v>82</v>
      </c>
      <c r="E74" s="11"/>
      <c r="F74" s="11"/>
      <c r="G74" s="11"/>
      <c r="H74" s="11"/>
      <c r="I74" s="11">
        <f>INDEX(B72:C78,I73,1)</f>
        <v>60.06</v>
      </c>
      <c r="J74" s="11">
        <f>INDEX(B72:C78,I73,2)</f>
        <v>187.5</v>
      </c>
    </row>
    <row r="75" spans="1:10" ht="12.75">
      <c r="A75" s="11"/>
      <c r="B75" s="11">
        <f t="shared" si="0"/>
        <v>56.1</v>
      </c>
      <c r="C75" s="11">
        <v>177.5</v>
      </c>
      <c r="D75" s="11">
        <v>85</v>
      </c>
      <c r="E75" s="11"/>
      <c r="F75" s="11"/>
      <c r="G75" s="11"/>
      <c r="H75" s="11"/>
      <c r="I75" s="11">
        <f>INDEX(B72:C78,I73+1,1)</f>
        <v>62.040000000000006</v>
      </c>
      <c r="J75" s="11">
        <f>INDEX(B72:C78,I73+1,2)</f>
        <v>192.5</v>
      </c>
    </row>
    <row r="76" spans="1:10" ht="12.75">
      <c r="A76" s="11"/>
      <c r="B76" s="11">
        <f t="shared" si="0"/>
        <v>58.080000000000005</v>
      </c>
      <c r="C76" s="11">
        <v>182.5</v>
      </c>
      <c r="D76" s="11">
        <v>88</v>
      </c>
      <c r="E76" s="11"/>
      <c r="F76" s="11"/>
      <c r="G76" s="11"/>
      <c r="H76" s="11"/>
      <c r="I76" s="11"/>
      <c r="J76" s="11"/>
    </row>
    <row r="77" spans="1:10" ht="12.75">
      <c r="A77" s="11"/>
      <c r="B77" s="11">
        <f t="shared" si="0"/>
        <v>60.06</v>
      </c>
      <c r="C77" s="11">
        <v>187.5</v>
      </c>
      <c r="D77" s="11">
        <v>91</v>
      </c>
      <c r="E77" s="11"/>
      <c r="F77" s="11"/>
      <c r="G77" s="11"/>
      <c r="H77" s="11"/>
      <c r="I77" s="11"/>
      <c r="J77" s="11"/>
    </row>
    <row r="78" spans="1:10" ht="12.75">
      <c r="A78" s="11"/>
      <c r="B78" s="11">
        <f t="shared" si="0"/>
        <v>62.040000000000006</v>
      </c>
      <c r="C78" s="11">
        <v>192.5</v>
      </c>
      <c r="D78" s="11">
        <v>94</v>
      </c>
      <c r="E78" s="11"/>
      <c r="F78" s="11"/>
      <c r="G78" s="11"/>
      <c r="H78" s="11"/>
      <c r="I78" s="11"/>
      <c r="J78" s="11"/>
    </row>
    <row r="79" spans="1:10" ht="12.75">
      <c r="A79" s="11"/>
      <c r="B79" s="11">
        <f>D79*0.66</f>
        <v>64.02</v>
      </c>
      <c r="C79" s="11"/>
      <c r="D79" s="11">
        <v>97</v>
      </c>
      <c r="E79" s="11"/>
      <c r="F79" s="11"/>
      <c r="G79" s="11"/>
      <c r="H79" s="11"/>
      <c r="I79" s="11"/>
      <c r="J79" s="11"/>
    </row>
    <row r="80" spans="1:10" ht="12.75">
      <c r="A80" s="11"/>
      <c r="B80" s="11"/>
      <c r="C80" s="11"/>
      <c r="D80" s="11"/>
      <c r="E80" s="11"/>
      <c r="F80" s="11"/>
      <c r="G80" s="11"/>
      <c r="H80" s="11"/>
      <c r="I80" s="11"/>
      <c r="J80" s="11"/>
    </row>
    <row r="81" spans="1:10" ht="12.75">
      <c r="A81" s="11"/>
      <c r="B81" s="11" t="s">
        <v>10</v>
      </c>
      <c r="C81" s="11"/>
      <c r="D81" s="11" t="s">
        <v>7</v>
      </c>
      <c r="E81" s="11"/>
      <c r="F81" s="11" t="s">
        <v>5</v>
      </c>
      <c r="G81" s="11"/>
      <c r="H81" s="11"/>
      <c r="I81" s="11"/>
      <c r="J81" s="11"/>
    </row>
    <row r="82" spans="1:10" ht="12.75">
      <c r="A82" s="11"/>
      <c r="B82" s="11" t="s">
        <v>8</v>
      </c>
      <c r="C82" s="11"/>
      <c r="D82" s="11" t="s">
        <v>6</v>
      </c>
      <c r="E82" s="11"/>
      <c r="F82" s="11" t="s">
        <v>9</v>
      </c>
      <c r="G82" s="11"/>
      <c r="H82" s="11"/>
      <c r="I82" s="11"/>
      <c r="J82" s="11"/>
    </row>
    <row r="83" spans="1:10" ht="12.75">
      <c r="A83" s="11"/>
      <c r="B83" s="11"/>
      <c r="C83" s="11"/>
      <c r="D83" s="11"/>
      <c r="E83" s="11"/>
      <c r="F83" s="11"/>
      <c r="G83" s="11"/>
      <c r="H83" s="11"/>
      <c r="I83" s="11"/>
      <c r="J83" s="11"/>
    </row>
    <row r="84" spans="1:10" ht="12.75">
      <c r="A84" s="11"/>
      <c r="B84" s="11"/>
      <c r="C84" s="11"/>
      <c r="D84" s="11"/>
      <c r="E84" s="11"/>
      <c r="F84" s="11"/>
      <c r="G84" s="11"/>
      <c r="H84" s="11"/>
      <c r="I84" s="11"/>
      <c r="J84" s="11"/>
    </row>
    <row r="85" spans="1:10" ht="12.75">
      <c r="A85" s="11"/>
      <c r="B85" s="11"/>
      <c r="C85" s="11"/>
      <c r="D85" s="11"/>
      <c r="E85" s="11"/>
      <c r="F85" s="11"/>
      <c r="G85" s="11"/>
      <c r="H85" s="11"/>
      <c r="I85" s="11"/>
      <c r="J85" s="11"/>
    </row>
    <row r="86" spans="1:10" ht="12.75">
      <c r="A86" s="11"/>
      <c r="B86" s="11"/>
      <c r="C86" s="11"/>
      <c r="D86" s="11"/>
      <c r="E86" s="11"/>
      <c r="F86" s="11"/>
      <c r="G86" s="11"/>
      <c r="H86" s="11"/>
      <c r="I86" s="11"/>
      <c r="J86" s="11"/>
    </row>
    <row r="87" spans="1:10" ht="12.75">
      <c r="A87" s="11"/>
      <c r="B87" s="11"/>
      <c r="C87" s="11"/>
      <c r="D87" s="11"/>
      <c r="E87" s="11"/>
      <c r="F87" s="11"/>
      <c r="G87" s="11"/>
      <c r="H87" s="11"/>
      <c r="I87" s="11"/>
      <c r="J87" s="11"/>
    </row>
  </sheetData>
  <sheetProtection password="BF03" sheet="1" objects="1" scenarios="1"/>
  <protectedRanges>
    <protectedRange sqref="C4:C6" name="Rango1"/>
  </protectedRanges>
  <printOptions/>
  <pageMargins left="0.7874015748031497" right="0.3937007874015748" top="0.7874015748031497" bottom="0.5905511811023623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</dc:creator>
  <cp:keywords/>
  <dc:description/>
  <cp:lastModifiedBy>Carlos</cp:lastModifiedBy>
  <cp:lastPrinted>2014-04-08T19:23:50Z</cp:lastPrinted>
  <dcterms:created xsi:type="dcterms:W3CDTF">2014-04-08T16:02:10Z</dcterms:created>
  <dcterms:modified xsi:type="dcterms:W3CDTF">2014-11-10T22:27:02Z</dcterms:modified>
  <cp:category/>
  <cp:version/>
  <cp:contentType/>
  <cp:contentStatus/>
</cp:coreProperties>
</file>